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jpeg" ContentType="image/jpeg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drobný rozpočet projektu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Ruzickova Magda</author>
    <author>Šťastná Nikola</author>
  </authors>
  <commentList>
    <comment ref="B13" authorId="1">
      <text>
        <r>
          <rPr>
            <sz val="10"/>
            <rFont val="Arial"/>
            <family val="2"/>
            <charset val="238"/>
          </rPr>
          <t xml:space="preserve">
Maximální výše podpory poskytované na přímou realizaci projektu jsou uvedeny v Tabulce 1, článku 4 výzvy. 
</t>
        </r>
        <r>
          <rPr>
            <sz val="9"/>
            <color rgb="FF000000"/>
            <rFont val="Tahoma"/>
            <family val="0"/>
            <charset val="1"/>
          </rPr>
          <t xml:space="preserve">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Maximální výše podpory 1 050 Kč/ks platí pro kategorii:
</t>
        </r>
        <r>
          <rPr>
            <sz val="9"/>
            <color rgb="FF000000"/>
            <rFont val="Tahoma"/>
            <family val="0"/>
            <charset val="1"/>
          </rPr>
          <t xml:space="preserve">Listnatý/ovocný špičák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Maximální výše podpory 1 700 Kč/ks platí pro kategorii:
</t>
        </r>
        <r>
          <rPr>
            <sz val="9"/>
            <color rgb="FF000000"/>
            <rFont val="Tahoma"/>
            <family val="0"/>
            <charset val="1"/>
          </rPr>
          <t xml:space="preserve"> - Ovocný strom, prostokořenný
 - Listnatý strom, odrostek (121-250 cm) 
 - Listnatý strom, obvod kmínku v 1 metru: 8-10 cm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Maximální výše podpory 3 300 Kč/ks platí pro kategorii:
</t>
        </r>
        <r>
          <rPr>
            <sz val="9"/>
            <color rgb="FF000000"/>
            <rFont val="Tahoma"/>
            <family val="0"/>
            <charset val="1"/>
          </rPr>
          <t xml:space="preserve"> - Listnatý/ovocný strom, obvod kmínku v 1 metru: 10-12 cm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Maximální výše podpory 5 000 Kč/ks platí pro kategorii:
</t>
        </r>
        <r>
          <rPr>
            <sz val="9"/>
            <color rgb="FF000000"/>
            <rFont val="Tahoma"/>
            <family val="0"/>
            <charset val="1"/>
          </rPr>
          <t xml:space="preserve"> - Listnatý/ovocný strom, obvod kmínku v 1 metru: 12 cm a více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Maximální výše podpory na zajištění zálivky činí 1 000 Kč/ks
</t>
        </r>
      </text>
    </comment>
    <comment ref="B14" authorId="1">
      <text>
        <r>
          <rPr>
            <sz val="10"/>
            <rFont val="Arial"/>
            <family val="2"/>
            <charset val="238"/>
          </rPr>
          <t xml:space="preserve">
Maximální výše podpory poskytované na přímou realizaci projektu jsou uvedeny v Tabulce 1, článku 4 výzvy. 
Maximální výše podpory 1 050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Listnatý/ovocný špičák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1 700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 - Ovocný strom, prostokořenný
 - Listnatý strom, odrostek (121-250 cm) 
 - Listnatý strom, obvod kmínku v 1 metru: 8-10 cm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3 300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 - Listnatý/ovocný strom, obvod kmínku v 1 metru: 10-12 cm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5 000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 - Listnatý/ovocný strom, obvod kmínku v 1 metru: 12 cm a více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na zajištění zálivky činí 1 000 Kč/ks
</t>
        </r>
      </text>
    </comment>
    <comment ref="B15" authorId="1">
      <text>
        <r>
          <rPr>
            <sz val="10"/>
            <rFont val="Arial"/>
            <family val="2"/>
            <charset val="238"/>
          </rPr>
          <t xml:space="preserve">
Maximální výše podpory poskytované na přímou realizaci projektu jsou uvedeny v Tabulce 1, článku 4 výzvy. 
Maximální výše podpory 1 050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Listnatý/ovocný špičák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1 700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 - Ovocný strom, prostokořenný
 - Listnatý strom, odrostek (121-250 cm) 
 - Listnatý strom, obvod kmínku v 1 metru: 8-10 cm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3 300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 - Listnatý/ovocný strom, obvod kmínku v 1 metru: 10-12 cm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5 000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 - Listnatý/ovocný strom, obvod kmínku v 1 metru: 12 cm a více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na zajištění zálivky činí 1 000 Kč/ks</t>
        </r>
      </text>
    </comment>
    <comment ref="B16" authorId="1">
      <text>
        <r>
          <rPr>
            <sz val="10"/>
            <rFont val="Arial"/>
            <family val="2"/>
            <charset val="238"/>
          </rPr>
          <t xml:space="preserve">
Maximální výše podpory poskytované na přímou realizaci projektu jsou uvedeny v Tabulce 1, článku 4 výzvy. 
Maximální výše podpory 1 050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Listnatý/ovocný špičák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1 700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 - Ovocný strom, prostokořenný
 - Listnatý strom, odrostek (121-250 cm) 
 - Listnatý strom, obvod kmínku v 1 metru: 8-10 cm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3 300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 - Listnatý/ovocný strom, obvod kmínku v 1 metru: 10-12 cm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5 000 Kč/ks platí pro kategorii:
</t>
        </r>
        <r>
          <rPr>
            <sz val="9"/>
            <color rgb="FF000000"/>
            <rFont val="Tahoma"/>
            <family val="2"/>
            <charset val="238"/>
          </rPr>
          <t xml:space="preserve"> - Listnatý/ovocný strom, obvod kmínku v 1 metru: 12 cm a více
</t>
        </r>
        <r>
          <rPr>
            <b val="true"/>
            <sz val="9"/>
            <color rgb="FF000000"/>
            <rFont val="Tahoma"/>
            <family val="2"/>
            <charset val="238"/>
          </rPr>
          <t xml:space="preserve">
Maximální výše podpory na zajištění zálivky činí 1 000 Kč/ks</t>
        </r>
      </text>
    </comment>
    <comment ref="B19" authorId="1">
      <text>
        <r>
          <rPr>
            <sz val="10"/>
            <rFont val="Arial"/>
            <family val="2"/>
            <charset val="238"/>
          </rPr>
          <t xml:space="preserve">Max. výše podpory na zpracování odborného posudku a zajištění odborného dozoru při realizaci může činit maximálně 10 % celkové požadované podpory. 
</t>
        </r>
      </text>
    </comment>
    <comment ref="B21" authorId="1">
      <text>
        <r>
          <rPr>
            <sz val="10"/>
            <rFont val="Arial"/>
            <family val="2"/>
            <charset val="238"/>
          </rPr>
          <t xml:space="preserve">Max. způsobilé výdaje pro zajištění publicity činí 500 Kč na projekt.
</t>
        </r>
        <r>
          <rPr>
            <sz val="9"/>
            <color rgb="FF000000"/>
            <rFont val="Tahoma"/>
            <family val="2"/>
            <charset val="238"/>
          </rPr>
          <t xml:space="preserve">Bližší informace o podmínkách jsou uvedeny v článku 14 výzvy.
</t>
        </r>
      </text>
    </comment>
    <comment ref="D19" authorId="0">
      <text>
        <r>
          <rPr>
            <sz val="10"/>
            <rFont val="Arial"/>
            <family val="2"/>
            <charset val="238"/>
          </rPr>
          <t xml:space="preserve">Žadatel, resp. příjemce podpory, vyplňuje skutečnost známou v okamžiku podání žádosti, resp. aktualizacuje částky dle skutečnosti po dokončení realizace, pro účely uzavření smlouvy a podání Žádosti o platbu.
</t>
        </r>
      </text>
    </comment>
    <comment ref="D21" authorId="0">
      <text>
        <r>
          <rPr>
            <sz val="10"/>
            <rFont val="Arial"/>
            <family val="2"/>
            <charset val="238"/>
          </rPr>
          <t xml:space="preserve">Žadatel, resp. příjemce podpory, vyplňuje skutečnost známou v okamžiku podání žádosti, resp. aktualizacuje částky dle skutečnosti po dokončení realizace, pro účely uzavření smlouvy a podání Žádosti o platbu.
</t>
        </r>
      </text>
    </comment>
    <comment ref="E11" authorId="0">
      <text>
        <r>
          <rPr>
            <sz val="10"/>
            <rFont val="Arial"/>
            <family val="2"/>
            <charset val="238"/>
          </rPr>
          <t xml:space="preserve">Žadatel, resp. příjemce podpory, vyplňuje skutečnost známou v okamžiku podání žádosti, resp. aktualizacuje částky dle skutečnosti po dokončení realizace, pro účely uzavření smlouvy a podání Žádosti o platbu.
</t>
        </r>
      </text>
    </comment>
  </commentList>
</comments>
</file>

<file path=xl/sharedStrings.xml><?xml version="1.0" encoding="utf-8"?>
<sst xmlns="http://schemas.openxmlformats.org/spreadsheetml/2006/main" count="26" uniqueCount="24">
  <si>
    <t xml:space="preserve">Příloha č. 1 výzvy NPŽP č. 4/2021: Výpočet maximální možné podpory</t>
  </si>
  <si>
    <t xml:space="preserve">Název žadatele:</t>
  </si>
  <si>
    <t xml:space="preserve">obec Drhovy</t>
  </si>
  <si>
    <t xml:space="preserve">Název projektu:</t>
  </si>
  <si>
    <t xml:space="preserve">Výsadba stromů v obci Drhovy</t>
  </si>
  <si>
    <t xml:space="preserve">Instrukce:</t>
  </si>
  <si>
    <t xml:space="preserve">Editovat pouze zelená pole! V tabulce je uveden ilustrativní příklad pro vyplnění.</t>
  </si>
  <si>
    <t xml:space="preserve">Důležité informace jsou označeny červeným trojúhelníkem v pravém horním rohu buněk.</t>
  </si>
  <si>
    <t xml:space="preserve">Rozpočet</t>
  </si>
  <si>
    <t xml:space="preserve">Podpora na ks</t>
  </si>
  <si>
    <t xml:space="preserve">Podpora celkem</t>
  </si>
  <si>
    <t xml:space="preserve">Počet ks</t>
  </si>
  <si>
    <t xml:space="preserve">Realizace</t>
  </si>
  <si>
    <t xml:space="preserve">Sazenice - kategorie 1050 Kč/ks</t>
  </si>
  <si>
    <t xml:space="preserve">Sazenice - kategorie 1700 Kč/ks</t>
  </si>
  <si>
    <t xml:space="preserve">Sazenice - kategorie 3300 Kč/ks</t>
  </si>
  <si>
    <t xml:space="preserve">Sazenice - kategorie 5000 Kč/ks</t>
  </si>
  <si>
    <t xml:space="preserve">Výdaje na zajištění závlahy</t>
  </si>
  <si>
    <t xml:space="preserve">Celkem</t>
  </si>
  <si>
    <t xml:space="preserve">Posudek, dozor</t>
  </si>
  <si>
    <t xml:space="preserve">Zpracování odb. posudku a zajištění dozoru</t>
  </si>
  <si>
    <t xml:space="preserve">Publicita</t>
  </si>
  <si>
    <t xml:space="preserve">Výdaje související s publicitou projektu</t>
  </si>
  <si>
    <t xml:space="preserve">Maximální možná podpora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</si>
</sst>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/mmm"/>
    <numFmt numFmtId="166" formatCode="#,##0.00\ _K_č"/>
  </numFmts>
  <fonts count="16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24"/>
      <color theme="1"/>
      <name val="Calibri"/>
      <family val="2"/>
      <charset val="238"/>
    </font>
    <font>
      <b val="true"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 val="true"/>
      <i val="true"/>
      <sz val="11"/>
      <color theme="1"/>
      <name val="Calibri"/>
      <family val="2"/>
      <charset val="238"/>
    </font>
    <font>
      <b val="true"/>
      <sz val="11"/>
      <color theme="1"/>
      <name val="Calibri"/>
      <family val="2"/>
      <charset val="238"/>
    </font>
    <font>
      <b val="true"/>
      <sz val="16"/>
      <color theme="1"/>
      <name val="Calibri"/>
      <family val="2"/>
      <charset val="238"/>
    </font>
    <font>
      <i val="true"/>
      <sz val="11"/>
      <color theme="1"/>
      <name val="Calibri"/>
      <family val="2"/>
      <charset val="238"/>
    </font>
    <font>
      <b val="true"/>
      <sz val="11"/>
      <name val="Calibri"/>
      <family val="2"/>
      <charset val="238"/>
    </font>
    <font>
      <sz val="10"/>
      <name val="Arial"/>
      <family val="2"/>
      <charset val="238"/>
    </font>
    <font>
      <sz val="9"/>
      <color rgb="FF000000"/>
      <name val="Tahoma"/>
      <family val="0"/>
      <charset val="1"/>
    </font>
    <font>
      <b val="true"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8"/>
        <bgColor rgb="FFCCCC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6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2" borderId="6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0" borderId="7" xfId="0" applyFont="false" applyBorder="true" applyAlignment="true" applyProtection="true">
      <alignment horizontal="right" vertical="bottom" textRotation="0" wrapText="false" indent="0" shrinkToFit="false"/>
      <protection locked="true" hidden="true"/>
    </xf>
    <xf numFmtId="166" fontId="0" fillId="0" borderId="5" xfId="0" applyFont="false" applyBorder="true" applyAlignment="true" applyProtection="true">
      <alignment horizontal="right" vertical="bottom" textRotation="0" wrapText="false" indent="0" shrinkToFit="false"/>
      <protection locked="true" hidden="true"/>
    </xf>
    <xf numFmtId="166" fontId="0" fillId="0" borderId="8" xfId="0" applyFont="false" applyBorder="true" applyAlignment="true" applyProtection="true">
      <alignment horizontal="right" vertical="bottom" textRotation="0" wrapText="false" indent="0" shrinkToFit="false"/>
      <protection locked="true" hidden="true"/>
    </xf>
    <xf numFmtId="164" fontId="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0" fillId="2" borderId="1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862920</xdr:colOff>
      <xdr:row>0</xdr:row>
      <xdr:rowOff>0</xdr:rowOff>
    </xdr:from>
    <xdr:to>
      <xdr:col>6</xdr:col>
      <xdr:colOff>485640</xdr:colOff>
      <xdr:row>0</xdr:row>
      <xdr:rowOff>694440</xdr:rowOff>
    </xdr:to>
    <xdr:pic>
      <xdr:nvPicPr>
        <xdr:cNvPr id="0" name="Obrázek 8" descr="http://olomouc.hnutiduha.cz/data/Loga/M%C5%BDP_logo.jpg"/>
        <xdr:cNvPicPr/>
      </xdr:nvPicPr>
      <xdr:blipFill>
        <a:blip r:embed="rId1"/>
        <a:stretch/>
      </xdr:blipFill>
      <xdr:spPr>
        <a:xfrm>
          <a:off x="7080120" y="0"/>
          <a:ext cx="3851280" cy="69444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0</xdr:col>
      <xdr:colOff>95400</xdr:colOff>
      <xdr:row>0</xdr:row>
      <xdr:rowOff>104760</xdr:rowOff>
    </xdr:from>
    <xdr:to>
      <xdr:col>2</xdr:col>
      <xdr:colOff>7560</xdr:colOff>
      <xdr:row>1</xdr:row>
      <xdr:rowOff>18360</xdr:rowOff>
    </xdr:to>
    <xdr:pic>
      <xdr:nvPicPr>
        <xdr:cNvPr id="1" name="Obrázek 1" descr="image003"/>
        <xdr:cNvPicPr/>
      </xdr:nvPicPr>
      <xdr:blipFill>
        <a:blip r:embed="rId2"/>
        <a:stretch/>
      </xdr:blipFill>
      <xdr:spPr>
        <a:xfrm>
          <a:off x="95400" y="104760"/>
          <a:ext cx="3209040" cy="99000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24"/>
  <sheetViews>
    <sheetView showFormulas="false" showGridLines="true" showRowColHeaders="true" showZeros="true" rightToLeft="false" tabSelected="true" showOutlineSymbols="true" defaultGridColor="true" view="normal" topLeftCell="A4" colorId="64" zoomScale="85" zoomScaleNormal="85" zoomScalePageLayoutView="100" workbookViewId="0">
      <selection pane="topLeft" activeCell="G23" activeCellId="0" sqref="G23"/>
    </sheetView>
  </sheetViews>
  <sheetFormatPr defaultColWidth="8.5625" defaultRowHeight="14.25" customHeight="true" zeroHeight="false" outlineLevelRow="0" outlineLevelCol="0"/>
  <cols>
    <col collapsed="false" customWidth="true" hidden="false" outlineLevel="0" max="1" min="1" style="1" width="31.56"/>
    <col collapsed="false" customWidth="true" hidden="false" outlineLevel="0" max="2" min="2" style="0" width="15.22"/>
    <col collapsed="false" customWidth="true" hidden="false" outlineLevel="0" max="3" min="3" style="0" width="29.21"/>
    <col collapsed="false" customWidth="true" hidden="false" outlineLevel="0" max="4" min="4" style="0" width="12.22"/>
    <col collapsed="false" customWidth="true" hidden="false" outlineLevel="0" max="5" min="5" style="0" width="16.77"/>
    <col collapsed="false" customWidth="true" hidden="false" outlineLevel="0" max="6" min="6" style="0" width="43.21"/>
    <col collapsed="false" customWidth="true" hidden="false" outlineLevel="0" max="7" min="7" style="0" width="59.77"/>
    <col collapsed="false" customWidth="true" hidden="false" outlineLevel="0" max="8" min="8" style="0" width="26.77"/>
    <col collapsed="false" customWidth="true" hidden="false" outlineLevel="0" max="9" min="9" style="0" width="10.78"/>
  </cols>
  <sheetData>
    <row r="1" customFormat="false" ht="84.75" hidden="false" customHeight="true" outlineLevel="0" collapsed="false"/>
    <row r="2" customFormat="false" ht="35.25" hidden="false" customHeight="true" outlineLevel="0" collapsed="false">
      <c r="A2" s="2" t="s">
        <v>0</v>
      </c>
      <c r="B2" s="2"/>
      <c r="C2" s="2"/>
      <c r="D2" s="2"/>
      <c r="E2" s="2"/>
      <c r="F2" s="2"/>
    </row>
    <row r="3" customFormat="false" ht="29.25" hidden="false" customHeight="true" outlineLevel="0" collapsed="false"/>
    <row r="4" customFormat="false" ht="25.5" hidden="false" customHeight="true" outlineLevel="0" collapsed="false">
      <c r="A4" s="3" t="s">
        <v>1</v>
      </c>
      <c r="B4" s="4" t="s">
        <v>2</v>
      </c>
      <c r="C4" s="4"/>
      <c r="D4" s="4"/>
      <c r="E4" s="4"/>
    </row>
    <row r="5" customFormat="false" ht="25.5" hidden="false" customHeight="true" outlineLevel="0" collapsed="false">
      <c r="A5" s="3" t="s">
        <v>3</v>
      </c>
      <c r="B5" s="4" t="s">
        <v>4</v>
      </c>
      <c r="C5" s="4"/>
      <c r="D5" s="4"/>
      <c r="E5" s="4"/>
      <c r="F5" s="5"/>
    </row>
    <row r="6" customFormat="false" ht="15" hidden="false" customHeight="true" outlineLevel="0" collapsed="false">
      <c r="A6" s="6"/>
    </row>
    <row r="7" customFormat="false" ht="33" hidden="false" customHeight="true" outlineLevel="0" collapsed="false">
      <c r="A7" s="6"/>
      <c r="B7" s="7"/>
      <c r="F7" s="8" t="s">
        <v>5</v>
      </c>
    </row>
    <row r="8" customFormat="false" ht="42" hidden="false" customHeight="true" outlineLevel="0" collapsed="false">
      <c r="A8" s="6"/>
      <c r="B8" s="9"/>
      <c r="F8" s="5" t="s">
        <v>6</v>
      </c>
    </row>
    <row r="9" customFormat="false" ht="49.5" hidden="false" customHeight="true" outlineLevel="0" collapsed="false">
      <c r="B9" s="9"/>
      <c r="F9" s="10" t="s">
        <v>7</v>
      </c>
    </row>
    <row r="10" customFormat="false" ht="19.7" hidden="false" customHeight="false" outlineLevel="0" collapsed="false">
      <c r="A10" s="11" t="s">
        <v>8</v>
      </c>
      <c r="F10" s="10"/>
    </row>
    <row r="11" s="1" customFormat="true" ht="15" hidden="false" customHeight="true" outlineLevel="0" collapsed="false">
      <c r="A11" s="12"/>
      <c r="B11" s="12"/>
      <c r="C11" s="12"/>
      <c r="D11" s="13"/>
      <c r="E11" s="14" t="s">
        <v>9</v>
      </c>
      <c r="F11" s="15" t="s">
        <v>10</v>
      </c>
    </row>
    <row r="12" customFormat="false" ht="81.75" hidden="false" customHeight="true" outlineLevel="0" collapsed="false">
      <c r="A12" s="12"/>
      <c r="B12" s="12"/>
      <c r="C12" s="12"/>
      <c r="D12" s="16" t="s">
        <v>11</v>
      </c>
      <c r="E12" s="14"/>
      <c r="F12" s="15"/>
    </row>
    <row r="13" customFormat="false" ht="15" hidden="false" customHeight="true" outlineLevel="0" collapsed="false">
      <c r="A13" s="17" t="s">
        <v>12</v>
      </c>
      <c r="B13" s="18" t="s">
        <v>13</v>
      </c>
      <c r="C13" s="18"/>
      <c r="D13" s="19" t="n">
        <v>0</v>
      </c>
      <c r="E13" s="20" t="n">
        <v>1050</v>
      </c>
      <c r="F13" s="21" t="n">
        <f aca="false">D13*E13</f>
        <v>0</v>
      </c>
    </row>
    <row r="14" customFormat="false" ht="14.4" hidden="false" customHeight="false" outlineLevel="0" collapsed="false">
      <c r="A14" s="17"/>
      <c r="B14" s="18" t="s">
        <v>14</v>
      </c>
      <c r="C14" s="18"/>
      <c r="D14" s="19" t="n">
        <v>60</v>
      </c>
      <c r="E14" s="20" t="n">
        <v>1700</v>
      </c>
      <c r="F14" s="22" t="n">
        <f aca="false">D14*E14</f>
        <v>102000</v>
      </c>
    </row>
    <row r="15" customFormat="false" ht="14.4" hidden="false" customHeight="false" outlineLevel="0" collapsed="false">
      <c r="A15" s="17"/>
      <c r="B15" s="18" t="s">
        <v>15</v>
      </c>
      <c r="C15" s="18"/>
      <c r="D15" s="19" t="n">
        <v>13</v>
      </c>
      <c r="E15" s="20" t="n">
        <v>3300</v>
      </c>
      <c r="F15" s="22" t="n">
        <f aca="false">D15*E15</f>
        <v>42900</v>
      </c>
    </row>
    <row r="16" customFormat="false" ht="14.4" hidden="false" customHeight="false" outlineLevel="0" collapsed="false">
      <c r="A16" s="17"/>
      <c r="B16" s="18" t="s">
        <v>16</v>
      </c>
      <c r="C16" s="18"/>
      <c r="D16" s="19" t="n">
        <v>0</v>
      </c>
      <c r="E16" s="20" t="n">
        <v>5000</v>
      </c>
      <c r="F16" s="22" t="n">
        <f aca="false">D16*E16</f>
        <v>0</v>
      </c>
    </row>
    <row r="17" customFormat="false" ht="14.4" hidden="false" customHeight="false" outlineLevel="0" collapsed="false">
      <c r="A17" s="17"/>
      <c r="B17" s="18" t="s">
        <v>17</v>
      </c>
      <c r="C17" s="18"/>
      <c r="D17" s="19" t="n">
        <v>73</v>
      </c>
      <c r="E17" s="20" t="n">
        <v>43.56164</v>
      </c>
      <c r="F17" s="23" t="n">
        <f aca="false">D17*E17</f>
        <v>3179.99972</v>
      </c>
    </row>
    <row r="18" customFormat="false" ht="14.4" hidden="false" customHeight="false" outlineLevel="0" collapsed="false">
      <c r="A18" s="17"/>
      <c r="B18" s="24" t="s">
        <v>18</v>
      </c>
      <c r="C18" s="24"/>
      <c r="D18" s="25" t="n">
        <f aca="false">SUM(F13:F17)</f>
        <v>148079.99972</v>
      </c>
      <c r="E18" s="25"/>
      <c r="F18" s="25"/>
    </row>
    <row r="19" customFormat="false" ht="14.25" hidden="false" customHeight="true" outlineLevel="0" collapsed="false">
      <c r="A19" s="26" t="s">
        <v>19</v>
      </c>
      <c r="B19" s="27" t="s">
        <v>20</v>
      </c>
      <c r="C19" s="27"/>
      <c r="D19" s="28" t="n">
        <v>8954</v>
      </c>
      <c r="E19" s="28"/>
      <c r="F19" s="28"/>
    </row>
    <row r="20" customFormat="false" ht="14.4" hidden="false" customHeight="false" outlineLevel="0" collapsed="false">
      <c r="A20" s="26"/>
      <c r="B20" s="29" t="s">
        <v>18</v>
      </c>
      <c r="C20" s="30"/>
      <c r="D20" s="25" t="n">
        <f aca="false">IF(D19&gt;((D18+D22)/9),(D18+D22)/9,D19)</f>
        <v>8954</v>
      </c>
      <c r="E20" s="25"/>
      <c r="F20" s="25"/>
    </row>
    <row r="21" customFormat="false" ht="14.25" hidden="false" customHeight="true" outlineLevel="0" collapsed="false">
      <c r="A21" s="17" t="s">
        <v>21</v>
      </c>
      <c r="B21" s="27" t="s">
        <v>22</v>
      </c>
      <c r="C21" s="27"/>
      <c r="D21" s="28" t="n">
        <v>0</v>
      </c>
      <c r="E21" s="28"/>
      <c r="F21" s="28"/>
    </row>
    <row r="22" customFormat="false" ht="14.4" hidden="false" customHeight="false" outlineLevel="0" collapsed="false">
      <c r="A22" s="17"/>
      <c r="B22" s="31" t="s">
        <v>18</v>
      </c>
      <c r="C22" s="32"/>
      <c r="D22" s="25" t="n">
        <f aca="false">IF(D21&lt;500,D21,500)</f>
        <v>0</v>
      </c>
      <c r="E22" s="25"/>
      <c r="F22" s="25"/>
    </row>
    <row r="23" s="35" customFormat="true" ht="14.4" hidden="false" customHeight="false" outlineLevel="0" collapsed="false">
      <c r="A23" s="33" t="s">
        <v>23</v>
      </c>
      <c r="B23" s="33"/>
      <c r="C23" s="33"/>
      <c r="D23" s="34" t="n">
        <f aca="false">D18+D20+D22</f>
        <v>157033.99972</v>
      </c>
      <c r="E23" s="34"/>
      <c r="F23" s="34"/>
    </row>
    <row r="24" customFormat="false" ht="34.5" hidden="false" customHeight="true" outlineLevel="0" collapsed="false"/>
  </sheetData>
  <sheetProtection sheet="true" objects="true" scenarios="true"/>
  <mergeCells count="25">
    <mergeCell ref="A2:F2"/>
    <mergeCell ref="B4:E4"/>
    <mergeCell ref="B5:E5"/>
    <mergeCell ref="F9:F10"/>
    <mergeCell ref="A11:C12"/>
    <mergeCell ref="E11:E12"/>
    <mergeCell ref="F11:F12"/>
    <mergeCell ref="A13:A18"/>
    <mergeCell ref="B13:C13"/>
    <mergeCell ref="B14:C14"/>
    <mergeCell ref="B15:C15"/>
    <mergeCell ref="B16:C16"/>
    <mergeCell ref="B17:C17"/>
    <mergeCell ref="B18:C18"/>
    <mergeCell ref="D18:F18"/>
    <mergeCell ref="A19:A20"/>
    <mergeCell ref="B19:C19"/>
    <mergeCell ref="D19:F19"/>
    <mergeCell ref="D20:F20"/>
    <mergeCell ref="A21:A22"/>
    <mergeCell ref="B21:C21"/>
    <mergeCell ref="D21:F21"/>
    <mergeCell ref="D22:F22"/>
    <mergeCell ref="A23:C23"/>
    <mergeCell ref="D23:F23"/>
  </mergeCells>
  <conditionalFormatting sqref="E13">
    <cfRule type="cellIs" priority="2" operator="greaterThan" aboveAverage="0" equalAverage="0" bottom="0" percent="0" rank="0" text="" dxfId="0">
      <formula>1050</formula>
    </cfRule>
  </conditionalFormatting>
  <conditionalFormatting sqref="E13:E14">
    <cfRule type="cellIs" priority="3" operator="greaterThan" aboveAverage="0" equalAverage="0" bottom="0" percent="0" rank="0" text="" dxfId="1">
      <formula>1700</formula>
    </cfRule>
  </conditionalFormatting>
  <conditionalFormatting sqref="D23:F23">
    <cfRule type="cellIs" priority="4" operator="greaterThan" aboveAverage="0" equalAverage="0" bottom="0" percent="0" rank="0" text="" dxfId="2">
      <formula>250000</formula>
    </cfRule>
    <cfRule type="cellIs" priority="5" operator="lessThan" aboveAverage="0" equalAverage="0" bottom="0" percent="0" rank="0" text="" dxfId="3">
      <formula>151000</formula>
    </cfRule>
  </conditionalFormatting>
  <conditionalFormatting sqref="E17">
    <cfRule type="cellIs" priority="6" operator="greaterThan" aboveAverage="0" equalAverage="0" bottom="0" percent="0" rank="0" text="" dxfId="4">
      <formula>1000</formula>
    </cfRule>
  </conditionalFormatting>
  <conditionalFormatting sqref="E16">
    <cfRule type="cellIs" priority="7" operator="greaterThan" aboveAverage="0" equalAverage="0" bottom="0" percent="0" rank="0" text="" dxfId="5">
      <formula>5000</formula>
    </cfRule>
  </conditionalFormatting>
  <conditionalFormatting sqref="E15">
    <cfRule type="cellIs" priority="8" operator="greaterThan" aboveAverage="0" equalAverage="0" bottom="0" percent="0" rank="0" text="" dxfId="6">
      <formula>3300</formula>
    </cfRule>
  </conditionalFormatting>
  <conditionalFormatting sqref="G19">
    <cfRule type="cellIs" priority="9" operator="greaterThan" aboveAverage="0" equalAverage="0" bottom="0" percent="0" rank="0" text="" dxfId="7">
      <formula>0.1*$D$23</formula>
    </cfRule>
  </conditionalFormatting>
  <printOptions headings="false" gridLines="false" gridLinesSet="true" horizontalCentered="true" verticalCentered="true"/>
  <pageMargins left="0.7875" right="0.7875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LibreOffice/25.2.7.2$Windows_X86_64 LibreOffice_project/5cbfd1ab6520636bb5f7b99185aa69bd7456825d</Application>
  <AppVersion>15.0000</AppVersion>
  <Company>SFZP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2015-03-26T09:24:46Z</dcterms:created>
  <dc:creator>Urban Lukas</dc:creator>
  <dc:description/>
  <dc:language>cs-CZ</dc:language>
  <cp:lastModifiedBy/>
  <cp:lastPrinted>2021-07-21T10:59:44Z</cp:lastPrinted>
  <dcterms:modified xsi:type="dcterms:W3CDTF">2025-12-16T16:46:59Z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